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3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<sst xmlns="http://schemas.openxmlformats.org/spreadsheetml/2006/main" count="62" uniqueCount="57">
  <si>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га</t>
  </si>
  <si>
    <t>месяц</t>
  </si>
  <si>
    <t>год</t>
  </si>
  <si>
    <t>Водолей</t>
  </si>
  <si>
    <t>Электрик</t>
  </si>
  <si>
    <t>Общий ч/взнос в месяц</t>
  </si>
  <si>
    <t>Общий ч/взнос в год</t>
  </si>
  <si>
    <t>нет</t>
  </si>
  <si>
    <t>Председатель</t>
  </si>
  <si>
    <t>Кассир</t>
  </si>
  <si>
    <t>Канцелярия</t>
  </si>
  <si>
    <t>Услуги связи</t>
  </si>
  <si>
    <t>Транспортные расходы</t>
  </si>
  <si>
    <t>Всего участков</t>
  </si>
  <si>
    <t>в год</t>
  </si>
  <si>
    <t>Свободных участков</t>
  </si>
  <si>
    <t>Членов Товарищества</t>
  </si>
  <si>
    <t>всего с 238 уч</t>
  </si>
  <si>
    <t>всего с 1340 соток</t>
  </si>
  <si>
    <t>Земли общего пользования</t>
  </si>
  <si>
    <t>Общая площадь земель СТ "Икар-1"</t>
  </si>
  <si>
    <t>Суммарная площадь участков садоводов</t>
  </si>
  <si>
    <t>грн</t>
  </si>
  <si>
    <t>чел</t>
  </si>
  <si>
    <t>Взнос Союзу садоводов</t>
  </si>
  <si>
    <t>Другое</t>
  </si>
  <si>
    <t>Всего Другое</t>
  </si>
  <si>
    <t>Всего З/п</t>
  </si>
  <si>
    <t>Зарплаты</t>
  </si>
  <si>
    <t>Приходно-расходная смета  СТ "Икар-1" на 2013 г</t>
  </si>
  <si>
    <t xml:space="preserve">Членский взнос с участка </t>
  </si>
  <si>
    <t>Итого   Зарплаты + Другое</t>
  </si>
  <si>
    <t>с участка</t>
  </si>
  <si>
    <t>с сотки</t>
  </si>
  <si>
    <r>
      <t>Электросеть 100 грн с сотки (</t>
    </r>
    <r>
      <rPr>
        <i/>
        <sz val="9"/>
        <rFont val="Arial Rounded MT Bold"/>
        <family val="2"/>
      </rPr>
      <t>для 2,5 кВт/уч. Если надо больше, то доп. взнос около 2500 грн/кВт</t>
    </r>
    <r>
      <rPr>
        <sz val="10"/>
        <rFont val="Arial Rounded MT Bold"/>
        <family val="2"/>
      </rPr>
      <t>)</t>
    </r>
  </si>
  <si>
    <t>Целевые взносы:</t>
  </si>
  <si>
    <t>Итого целевых взносов</t>
  </si>
  <si>
    <t xml:space="preserve">Целевой взнос СТ "Рубин" за воду </t>
  </si>
  <si>
    <t>14*8400</t>
  </si>
  <si>
    <t>47000+45000</t>
  </si>
  <si>
    <r>
      <t>Расход по Рубину (</t>
    </r>
    <r>
      <rPr>
        <i/>
        <sz val="10"/>
        <rFont val="Arial Rounded MT Bold"/>
        <family val="2"/>
      </rPr>
      <t>подключение + насосная</t>
    </r>
    <r>
      <rPr>
        <sz val="12"/>
        <rFont val="Arial Rounded MT Bold"/>
        <family val="2"/>
      </rPr>
      <t>)</t>
    </r>
  </si>
  <si>
    <t>Дополнительные взносы:</t>
  </si>
  <si>
    <t>Всего приход по Смете</t>
  </si>
  <si>
    <t>Всего расход по Смете</t>
  </si>
  <si>
    <r>
      <t>Остаток по Рубину (</t>
    </r>
    <r>
      <rPr>
        <i/>
        <sz val="10"/>
        <rFont val="Arial Rounded MT Bold"/>
        <family val="2"/>
      </rPr>
      <t>на благоустройство Икар-1</t>
    </r>
    <r>
      <rPr>
        <sz val="12"/>
        <rFont val="Arial Rounded MT Bold"/>
        <family val="2"/>
      </rPr>
      <t>)</t>
    </r>
  </si>
  <si>
    <r>
      <t>23 800</t>
    </r>
    <r>
      <rPr>
        <sz val="12"/>
        <rFont val="Arial Rounded MT Bold"/>
        <family val="2"/>
      </rPr>
      <t>+</t>
    </r>
    <r>
      <rPr>
        <sz val="12"/>
        <color indexed="12"/>
        <rFont val="Arial Rounded MT Bold"/>
        <family val="2"/>
      </rPr>
      <t>25 600</t>
    </r>
  </si>
  <si>
    <r>
      <t xml:space="preserve">Пожарная безопасность </t>
    </r>
    <r>
      <rPr>
        <sz val="10"/>
        <rFont val="Arial Rounded MT Bold"/>
        <family val="2"/>
      </rPr>
      <t>(</t>
    </r>
    <r>
      <rPr>
        <i/>
        <sz val="10"/>
        <rFont val="Arial Rounded MT Bold"/>
        <family val="2"/>
      </rPr>
      <t>требование МЧС</t>
    </r>
    <r>
      <rPr>
        <sz val="10"/>
        <rFont val="Arial Rounded MT Bold"/>
        <family val="2"/>
      </rPr>
      <t>)</t>
    </r>
  </si>
  <si>
    <r>
      <t>Остаток по Смете в Резерв (</t>
    </r>
    <r>
      <rPr>
        <i/>
        <sz val="10"/>
        <rFont val="Arial Rounded MT Bold"/>
        <family val="2"/>
      </rPr>
      <t>неучастие + Рубин</t>
    </r>
    <r>
      <rPr>
        <sz val="12"/>
        <rFont val="Arial Rounded MT Bold"/>
        <family val="2"/>
      </rPr>
      <t>)</t>
    </r>
  </si>
  <si>
    <r>
      <t xml:space="preserve">Вывоз мусора </t>
    </r>
    <r>
      <rPr>
        <sz val="10"/>
        <rFont val="Arial Rounded MT Bold"/>
        <family val="2"/>
      </rPr>
      <t>(</t>
    </r>
    <r>
      <rPr>
        <i/>
        <sz val="10"/>
        <rFont val="Arial Rounded MT Bold"/>
        <family val="2"/>
      </rPr>
      <t>можно и без него или из Резерва)</t>
    </r>
  </si>
  <si>
    <r>
      <t>Ремонт дорог 20 грн (</t>
    </r>
    <r>
      <rPr>
        <i/>
        <sz val="10"/>
        <rFont val="Arial Rounded MT Bold"/>
        <family val="2"/>
      </rPr>
      <t>можно из Резерва</t>
    </r>
    <r>
      <rPr>
        <sz val="12"/>
        <rFont val="Arial Rounded MT Bold"/>
        <family val="2"/>
      </rPr>
      <t>)</t>
    </r>
  </si>
  <si>
    <r>
      <t>Ремонт здания Правления (</t>
    </r>
    <r>
      <rPr>
        <i/>
        <sz val="10"/>
        <rFont val="Arial Rounded MT Bold"/>
        <family val="2"/>
      </rPr>
      <t>из  Резерва)</t>
    </r>
  </si>
  <si>
    <r>
      <t>Р/счёт (</t>
    </r>
    <r>
      <rPr>
        <i/>
        <sz val="10"/>
        <color indexed="17"/>
        <rFont val="Arial Rounded MT Bold"/>
        <family val="2"/>
      </rPr>
      <t>открытие</t>
    </r>
    <r>
      <rPr>
        <sz val="12"/>
        <color indexed="17"/>
        <rFont val="Arial Rounded MT Bold"/>
        <family val="2"/>
      </rPr>
      <t>)</t>
    </r>
  </si>
  <si>
    <r>
      <t>Почтовые услуги (</t>
    </r>
    <r>
      <rPr>
        <i/>
        <sz val="10"/>
        <color indexed="17"/>
        <rFont val="Arial Rounded MT Bold"/>
        <family val="2"/>
      </rPr>
      <t>письма, уведомления</t>
    </r>
    <r>
      <rPr>
        <sz val="12"/>
        <color indexed="17"/>
        <rFont val="Arial Rounded MT Bold"/>
        <family val="2"/>
      </rPr>
      <t>)</t>
    </r>
  </si>
  <si>
    <r>
      <t>Ведение сайта (</t>
    </r>
    <r>
      <rPr>
        <i/>
        <sz val="10"/>
        <color indexed="17"/>
        <rFont val="Arial Rounded MT Bold"/>
        <family val="2"/>
      </rPr>
      <t>или информационных досок</t>
    </r>
    <r>
      <rPr>
        <sz val="12"/>
        <color indexed="17"/>
        <rFont val="Arial Rounded MT Bold"/>
        <family val="2"/>
      </rPr>
      <t>)</t>
    </r>
  </si>
  <si>
    <r>
      <t>Земельный налог со всего СТ   (</t>
    </r>
    <r>
      <rPr>
        <i/>
        <sz val="10"/>
        <color indexed="17"/>
        <rFont val="Arial Rounded MT Bold"/>
        <family val="2"/>
      </rPr>
      <t>можно ум. до 200 грн</t>
    </r>
    <r>
      <rPr>
        <sz val="10"/>
        <color indexed="17"/>
        <rFont val="Arial Rounded MT Bold"/>
        <family val="2"/>
      </rPr>
      <t>)</t>
    </r>
  </si>
  <si>
    <t>Смету составил Липенко Андрей Владимирович 050-580-65-17, 94-03-13</t>
  </si>
  <si>
    <r>
      <t xml:space="preserve">Неучастие в обязательной отработке </t>
    </r>
    <r>
      <rPr>
        <i/>
        <sz val="8"/>
        <rFont val="Arial Rounded MT Bold"/>
        <family val="2"/>
      </rPr>
      <t>(Общественные работы на территории СТ. Обязательная отработка двух дней для всех членов СТ или денежная компенсация 50+50 грн). После отработки деньги возвращаются.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</si>
</sst>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.000"/>
    <numFmt numFmtId="168" formatCode="#,##0.0000"/>
    <numFmt numFmtId="169" formatCode="#,##0.0"/>
    <numFmt numFmtId="170" formatCode="0.0"/>
    <numFmt numFmtId="171" formatCode="_-* #,##0.000_р_._-;\-* #,##0.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Arial Rounded MT Bold"/>
      <family val="2"/>
    </font>
    <font>
      <sz val="10"/>
      <name val="Arial Rounded MT Bold"/>
      <family val="2"/>
    </font>
    <font>
      <sz val="12"/>
      <color indexed="8"/>
      <name val="Arial Rounded MT Bold"/>
      <family val="2"/>
    </font>
    <font>
      <sz val="12"/>
      <name val="Arial Rounded MT Bold"/>
      <family val="2"/>
    </font>
    <font>
      <b/>
      <sz val="12"/>
      <color indexed="59"/>
      <name val="Arial Rounded MT Bold"/>
      <family val="2"/>
    </font>
    <font>
      <b/>
      <sz val="12"/>
      <color indexed="17"/>
      <name val="Arial Rounded MT Bold"/>
      <family val="2"/>
    </font>
    <font>
      <sz val="12"/>
      <color indexed="17"/>
      <name val="Arial Rounded MT Bold"/>
      <family val="2"/>
    </font>
    <font>
      <b/>
      <i/>
      <sz val="12"/>
      <color indexed="17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10"/>
      <name val="Arial Rounded MT Bold"/>
      <family val="2"/>
    </font>
    <font>
      <sz val="12"/>
      <color indexed="12"/>
      <name val="Arial Rounded MT Bold"/>
      <family val="2"/>
    </font>
    <font>
      <b/>
      <i/>
      <sz val="12"/>
      <color indexed="10"/>
      <name val="Arial Rounded MT Bold"/>
      <family val="2"/>
    </font>
    <font>
      <b/>
      <sz val="12"/>
      <name val="Arial Rounded MT Bold"/>
      <family val="2"/>
    </font>
    <font>
      <b/>
      <i/>
      <sz val="14"/>
      <color indexed="17"/>
      <name val="Arial Rounded MT Bold"/>
      <family val="2"/>
    </font>
    <font>
      <sz val="12"/>
      <color indexed="59"/>
      <name val="Arial Rounded MT Bold"/>
      <family val="2"/>
    </font>
    <font>
      <b/>
      <i/>
      <sz val="10"/>
      <name val="Arial Rounded MT Bold"/>
      <family val="2"/>
    </font>
    <font>
      <i/>
      <sz val="10"/>
      <name val="Arial Rounded MT Bold"/>
      <family val="2"/>
    </font>
    <font>
      <i/>
      <sz val="8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i/>
      <sz val="9"/>
      <name val="Arial Rounded MT Bold"/>
      <family val="2"/>
    </font>
    <font>
      <b/>
      <i/>
      <sz val="12"/>
      <color indexed="12"/>
      <name val="Arial Rounded MT Bold"/>
      <family val="2"/>
    </font>
    <font>
      <sz val="12"/>
      <color indexed="52"/>
      <name val="Arial Rounded MT Bold"/>
      <family val="2"/>
    </font>
    <font>
      <i/>
      <sz val="10"/>
      <color indexed="8"/>
      <name val="Arial Rounded MT Bold"/>
      <family val="2"/>
    </font>
    <font>
      <b/>
      <i/>
      <sz val="10"/>
      <color indexed="8"/>
      <name val="Arial Rounded MT Bold"/>
      <family val="2"/>
    </font>
    <font>
      <sz val="10"/>
      <color indexed="17"/>
      <name val="Arial Rounded MT Bold"/>
      <family val="2"/>
    </font>
    <font>
      <i/>
      <sz val="10"/>
      <color indexed="17"/>
      <name val="Arial Rounded MT Bold"/>
      <family val="2"/>
    </font>
    <font>
      <sz val="12"/>
      <color indexed="60"/>
      <name val="Arial Rounded MT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52" applyFont="1" applyFill="1" applyBorder="1">
      <alignment/>
      <protection/>
    </xf>
    <xf numFmtId="0" fontId="21" fillId="0" borderId="0" xfId="52" applyFont="1" applyBorder="1" applyAlignment="1">
      <alignment horizontal="center"/>
      <protection/>
    </xf>
    <xf numFmtId="0" fontId="22" fillId="0" borderId="0" xfId="0" applyFont="1" applyAlignment="1">
      <alignment/>
    </xf>
    <xf numFmtId="164" fontId="21" fillId="0" borderId="0" xfId="59" applyNumberFormat="1" applyFont="1" applyBorder="1" applyAlignment="1">
      <alignment horizontal="center"/>
    </xf>
    <xf numFmtId="0" fontId="24" fillId="0" borderId="10" xfId="52" applyFont="1" applyFill="1" applyBorder="1">
      <alignment/>
      <protection/>
    </xf>
    <xf numFmtId="165" fontId="25" fillId="0" borderId="11" xfId="59" applyNumberFormat="1" applyFont="1" applyBorder="1" applyAlignment="1">
      <alignment horizontal="center"/>
    </xf>
    <xf numFmtId="0" fontId="24" fillId="0" borderId="12" xfId="52" applyFont="1" applyFill="1" applyBorder="1">
      <alignment/>
      <protection/>
    </xf>
    <xf numFmtId="0" fontId="24" fillId="0" borderId="13" xfId="52" applyFont="1" applyFill="1" applyBorder="1">
      <alignment/>
      <protection/>
    </xf>
    <xf numFmtId="165" fontId="25" fillId="0" borderId="14" xfId="59" applyNumberFormat="1" applyFont="1" applyBorder="1" applyAlignment="1">
      <alignment horizontal="center"/>
    </xf>
    <xf numFmtId="0" fontId="24" fillId="0" borderId="15" xfId="52" applyFont="1" applyFill="1" applyBorder="1">
      <alignment/>
      <protection/>
    </xf>
    <xf numFmtId="165" fontId="25" fillId="0" borderId="16" xfId="59" applyNumberFormat="1" applyFont="1" applyBorder="1" applyAlignment="1">
      <alignment horizontal="center"/>
    </xf>
    <xf numFmtId="0" fontId="25" fillId="0" borderId="17" xfId="52" applyFont="1" applyFill="1" applyBorder="1" applyAlignment="1">
      <alignment horizontal="left"/>
      <protection/>
    </xf>
    <xf numFmtId="0" fontId="25" fillId="0" borderId="13" xfId="52" applyFont="1" applyFill="1" applyBorder="1">
      <alignment/>
      <protection/>
    </xf>
    <xf numFmtId="165" fontId="26" fillId="0" borderId="0" xfId="59" applyNumberFormat="1" applyFont="1" applyBorder="1" applyAlignment="1">
      <alignment horizontal="center"/>
    </xf>
    <xf numFmtId="0" fontId="27" fillId="0" borderId="0" xfId="52" applyFont="1" applyFill="1" applyBorder="1">
      <alignment/>
      <protection/>
    </xf>
    <xf numFmtId="43" fontId="28" fillId="0" borderId="0" xfId="52" applyNumberFormat="1" applyFont="1" applyBorder="1" applyAlignment="1">
      <alignment horizontal="center"/>
      <protection/>
    </xf>
    <xf numFmtId="43" fontId="28" fillId="0" borderId="0" xfId="59" applyNumberFormat="1" applyFont="1" applyFill="1" applyBorder="1" applyAlignment="1">
      <alignment horizontal="center"/>
    </xf>
    <xf numFmtId="165" fontId="21" fillId="0" borderId="0" xfId="52" applyNumberFormat="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5" fillId="0" borderId="18" xfId="52" applyFont="1" applyFill="1" applyBorder="1">
      <alignment/>
      <protection/>
    </xf>
    <xf numFmtId="165" fontId="28" fillId="22" borderId="17" xfId="59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/>
    </xf>
    <xf numFmtId="164" fontId="19" fillId="0" borderId="11" xfId="59" applyNumberFormat="1" applyFont="1" applyBorder="1" applyAlignment="1">
      <alignment horizontal="center"/>
    </xf>
    <xf numFmtId="165" fontId="19" fillId="0" borderId="11" xfId="52" applyNumberFormat="1" applyFont="1" applyBorder="1" applyAlignment="1">
      <alignment horizontal="center"/>
      <protection/>
    </xf>
    <xf numFmtId="3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0" fontId="30" fillId="0" borderId="0" xfId="52" applyFont="1" applyFill="1" applyBorder="1" applyAlignment="1">
      <alignment horizontal="left"/>
      <protection/>
    </xf>
    <xf numFmtId="0" fontId="25" fillId="0" borderId="17" xfId="52" applyFont="1" applyFill="1" applyBorder="1" applyAlignment="1">
      <alignment horizontal="left"/>
      <protection/>
    </xf>
    <xf numFmtId="0" fontId="22" fillId="0" borderId="11" xfId="0" applyFont="1" applyBorder="1" applyAlignment="1">
      <alignment horizontal="left"/>
    </xf>
    <xf numFmtId="0" fontId="28" fillId="0" borderId="0" xfId="52" applyFont="1" applyFill="1" applyBorder="1" applyAlignment="1">
      <alignment horizontal="left"/>
      <protection/>
    </xf>
    <xf numFmtId="0" fontId="23" fillId="0" borderId="19" xfId="52" applyFont="1" applyFill="1" applyBorder="1" applyAlignment="1">
      <alignment horizontal="center"/>
      <protection/>
    </xf>
    <xf numFmtId="0" fontId="23" fillId="0" borderId="20" xfId="52" applyFont="1" applyFill="1" applyBorder="1" applyAlignment="1">
      <alignment horizontal="center"/>
      <protection/>
    </xf>
    <xf numFmtId="0" fontId="24" fillId="0" borderId="21" xfId="52" applyFont="1" applyFill="1" applyBorder="1">
      <alignment/>
      <protection/>
    </xf>
    <xf numFmtId="165" fontId="25" fillId="0" borderId="22" xfId="59" applyNumberFormat="1" applyFont="1" applyBorder="1" applyAlignment="1">
      <alignment horizontal="center"/>
    </xf>
    <xf numFmtId="0" fontId="24" fillId="0" borderId="23" xfId="52" applyFont="1" applyFill="1" applyBorder="1">
      <alignment/>
      <protection/>
    </xf>
    <xf numFmtId="0" fontId="24" fillId="0" borderId="24" xfId="52" applyFont="1" applyFill="1" applyBorder="1">
      <alignment/>
      <protection/>
    </xf>
    <xf numFmtId="0" fontId="24" fillId="0" borderId="25" xfId="52" applyFont="1" applyFill="1" applyBorder="1">
      <alignment/>
      <protection/>
    </xf>
    <xf numFmtId="165" fontId="25" fillId="0" borderId="26" xfId="59" applyNumberFormat="1" applyFont="1" applyBorder="1" applyAlignment="1">
      <alignment horizontal="center"/>
    </xf>
    <xf numFmtId="0" fontId="26" fillId="0" borderId="27" xfId="52" applyFont="1" applyFill="1" applyBorder="1" applyAlignment="1">
      <alignment horizontal="center"/>
      <protection/>
    </xf>
    <xf numFmtId="0" fontId="26" fillId="0" borderId="28" xfId="52" applyFont="1" applyFill="1" applyBorder="1" applyAlignment="1">
      <alignment horizontal="center"/>
      <protection/>
    </xf>
    <xf numFmtId="165" fontId="26" fillId="0" borderId="29" xfId="52" applyNumberFormat="1" applyFont="1" applyBorder="1" applyAlignment="1">
      <alignment horizontal="center"/>
      <protection/>
    </xf>
    <xf numFmtId="0" fontId="31" fillId="0" borderId="19" xfId="52" applyFont="1" applyFill="1" applyBorder="1" applyAlignment="1">
      <alignment horizontal="center"/>
      <protection/>
    </xf>
    <xf numFmtId="0" fontId="31" fillId="0" borderId="20" xfId="52" applyFont="1" applyFill="1" applyBorder="1" applyAlignment="1">
      <alignment horizontal="center"/>
      <protection/>
    </xf>
    <xf numFmtId="0" fontId="25" fillId="0" borderId="23" xfId="52" applyFont="1" applyFill="1" applyBorder="1" applyAlignment="1">
      <alignment horizontal="left"/>
      <protection/>
    </xf>
    <xf numFmtId="0" fontId="25" fillId="0" borderId="23" xfId="52" applyFont="1" applyFill="1" applyBorder="1" applyAlignment="1">
      <alignment horizontal="left"/>
      <protection/>
    </xf>
    <xf numFmtId="0" fontId="25" fillId="0" borderId="30" xfId="52" applyFont="1" applyFill="1" applyBorder="1">
      <alignment/>
      <protection/>
    </xf>
    <xf numFmtId="0" fontId="25" fillId="0" borderId="31" xfId="52" applyFont="1" applyFill="1" applyBorder="1">
      <alignment/>
      <protection/>
    </xf>
    <xf numFmtId="165" fontId="25" fillId="0" borderId="32" xfId="59" applyNumberFormat="1" applyFont="1" applyBorder="1" applyAlignment="1">
      <alignment horizontal="center"/>
    </xf>
    <xf numFmtId="0" fontId="26" fillId="0" borderId="0" xfId="52" applyFont="1" applyFill="1" applyBorder="1" applyAlignment="1">
      <alignment horizontal="center"/>
      <protection/>
    </xf>
    <xf numFmtId="0" fontId="26" fillId="0" borderId="33" xfId="52" applyFont="1" applyFill="1" applyBorder="1" applyAlignment="1">
      <alignment horizontal="center"/>
      <protection/>
    </xf>
    <xf numFmtId="0" fontId="25" fillId="0" borderId="34" xfId="52" applyFont="1" applyFill="1" applyBorder="1" applyAlignment="1">
      <alignment horizontal="center"/>
      <protection/>
    </xf>
    <xf numFmtId="165" fontId="32" fillId="0" borderId="35" xfId="52" applyNumberFormat="1" applyFont="1" applyBorder="1" applyAlignment="1">
      <alignment horizontal="center"/>
      <protection/>
    </xf>
    <xf numFmtId="165" fontId="32" fillId="0" borderId="36" xfId="59" applyNumberFormat="1" applyFont="1" applyBorder="1" applyAlignment="1">
      <alignment horizontal="center"/>
    </xf>
    <xf numFmtId="0" fontId="26" fillId="0" borderId="37" xfId="52" applyFont="1" applyFill="1" applyBorder="1" applyAlignment="1">
      <alignment horizontal="center"/>
      <protection/>
    </xf>
    <xf numFmtId="0" fontId="26" fillId="0" borderId="38" xfId="52" applyFont="1" applyFill="1" applyBorder="1" applyAlignment="1">
      <alignment horizontal="center"/>
      <protection/>
    </xf>
    <xf numFmtId="165" fontId="32" fillId="0" borderId="39" xfId="59" applyNumberFormat="1" applyFont="1" applyBorder="1" applyAlignment="1">
      <alignment horizontal="center"/>
    </xf>
    <xf numFmtId="165" fontId="32" fillId="0" borderId="40" xfId="59" applyNumberFormat="1" applyFont="1" applyBorder="1" applyAlignment="1">
      <alignment horizontal="center"/>
    </xf>
    <xf numFmtId="0" fontId="33" fillId="0" borderId="41" xfId="52" applyFont="1" applyBorder="1" applyAlignment="1">
      <alignment horizontal="center"/>
      <protection/>
    </xf>
    <xf numFmtId="164" fontId="33" fillId="0" borderId="42" xfId="59" applyNumberFormat="1" applyFont="1" applyBorder="1" applyAlignment="1">
      <alignment horizontal="center"/>
    </xf>
    <xf numFmtId="165" fontId="22" fillId="0" borderId="43" xfId="59" applyNumberFormat="1" applyFont="1" applyBorder="1" applyAlignment="1">
      <alignment horizontal="center"/>
    </xf>
    <xf numFmtId="165" fontId="22" fillId="0" borderId="28" xfId="59" applyNumberFormat="1" applyFont="1" applyBorder="1" applyAlignment="1">
      <alignment horizontal="center"/>
    </xf>
    <xf numFmtId="165" fontId="22" fillId="0" borderId="41" xfId="59" applyNumberFormat="1" applyFont="1" applyBorder="1" applyAlignment="1">
      <alignment horizontal="center"/>
    </xf>
    <xf numFmtId="165" fontId="22" fillId="0" borderId="42" xfId="59" applyNumberFormat="1" applyFont="1" applyBorder="1" applyAlignment="1">
      <alignment horizontal="center"/>
    </xf>
    <xf numFmtId="0" fontId="30" fillId="0" borderId="0" xfId="52" applyFont="1" applyFill="1" applyBorder="1" applyAlignment="1">
      <alignment horizontal="left" wrapText="1"/>
      <protection/>
    </xf>
    <xf numFmtId="0" fontId="37" fillId="0" borderId="0" xfId="0" applyFont="1" applyAlignment="1">
      <alignment horizontal="center"/>
    </xf>
    <xf numFmtId="0" fontId="26" fillId="0" borderId="0" xfId="52" applyFont="1" applyFill="1" applyBorder="1" applyAlignment="1">
      <alignment horizontal="center"/>
      <protection/>
    </xf>
    <xf numFmtId="165" fontId="26" fillId="0" borderId="44" xfId="52" applyNumberFormat="1" applyFont="1" applyBorder="1" applyAlignment="1">
      <alignment horizontal="center"/>
      <protection/>
    </xf>
    <xf numFmtId="0" fontId="22" fillId="0" borderId="1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3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vertical="center"/>
    </xf>
    <xf numFmtId="165" fontId="28" fillId="0" borderId="11" xfId="52" applyNumberFormat="1" applyFont="1" applyBorder="1" applyAlignment="1">
      <alignment horizontal="center"/>
      <protection/>
    </xf>
    <xf numFmtId="0" fontId="26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3" fontId="38" fillId="0" borderId="0" xfId="0" applyNumberFormat="1" applyFont="1" applyAlignment="1">
      <alignment/>
    </xf>
    <xf numFmtId="0" fontId="19" fillId="0" borderId="0" xfId="52" applyFont="1" applyFill="1" applyBorder="1">
      <alignment/>
      <protection/>
    </xf>
    <xf numFmtId="0" fontId="19" fillId="0" borderId="0" xfId="52" applyFont="1" applyBorder="1" applyAlignment="1">
      <alignment horizontal="center"/>
      <protection/>
    </xf>
    <xf numFmtId="168" fontId="19" fillId="0" borderId="0" xfId="59" applyNumberFormat="1" applyFont="1" applyBorder="1" applyAlignment="1">
      <alignment horizontal="center"/>
    </xf>
    <xf numFmtId="0" fontId="42" fillId="0" borderId="0" xfId="52" applyFont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3" fontId="19" fillId="0" borderId="0" xfId="59" applyNumberFormat="1" applyFont="1" applyFill="1" applyBorder="1" applyAlignment="1">
      <alignment horizontal="center"/>
    </xf>
    <xf numFmtId="0" fontId="42" fillId="0" borderId="0" xfId="52" applyFont="1" applyFill="1" applyBorder="1" applyAlignment="1">
      <alignment horizontal="left"/>
      <protection/>
    </xf>
    <xf numFmtId="0" fontId="20" fillId="0" borderId="0" xfId="52" applyFont="1" applyFill="1" applyBorder="1">
      <alignment/>
      <protection/>
    </xf>
    <xf numFmtId="0" fontId="20" fillId="0" borderId="0" xfId="52" applyFont="1" applyFill="1" applyBorder="1" applyAlignment="1">
      <alignment horizontal="center"/>
      <protection/>
    </xf>
    <xf numFmtId="3" fontId="20" fillId="0" borderId="0" xfId="59" applyNumberFormat="1" applyFont="1" applyFill="1" applyBorder="1" applyAlignment="1">
      <alignment horizontal="center"/>
    </xf>
    <xf numFmtId="0" fontId="43" fillId="0" borderId="10" xfId="52" applyFont="1" applyFill="1" applyBorder="1" applyAlignment="1">
      <alignment horizontal="center"/>
      <protection/>
    </xf>
    <xf numFmtId="0" fontId="43" fillId="0" borderId="17" xfId="52" applyFont="1" applyFill="1" applyBorder="1" applyAlignment="1">
      <alignment horizontal="center"/>
      <protection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22" fillId="0" borderId="0" xfId="0" applyFont="1" applyAlignment="1">
      <alignment/>
    </xf>
    <xf numFmtId="0" fontId="44" fillId="0" borderId="23" xfId="52" applyFont="1" applyFill="1" applyBorder="1" applyAlignment="1">
      <alignment horizontal="left"/>
      <protection/>
    </xf>
    <xf numFmtId="0" fontId="44" fillId="0" borderId="17" xfId="52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165" fontId="46" fillId="0" borderId="1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22">
      <selection activeCell="J36" sqref="J36"/>
    </sheetView>
  </sheetViews>
  <sheetFormatPr defaultColWidth="9.00390625" defaultRowHeight="12.75"/>
  <cols>
    <col min="1" max="1" width="9.125" style="3" customWidth="1"/>
    <col min="2" max="2" width="40.375" style="3" customWidth="1"/>
    <col min="3" max="3" width="17.25390625" style="3" customWidth="1"/>
    <col min="4" max="4" width="17.875" style="3" customWidth="1"/>
    <col min="5" max="16384" width="9.125" style="3" customWidth="1"/>
  </cols>
  <sheetData>
    <row r="1" spans="1:4" ht="18">
      <c r="A1" s="66" t="s">
        <v>29</v>
      </c>
      <c r="B1" s="66"/>
      <c r="C1" s="66"/>
      <c r="D1" s="66"/>
    </row>
    <row r="2" spans="1:4" ht="11.25" customHeight="1">
      <c r="A2" s="19"/>
      <c r="B2" s="19"/>
      <c r="C2" s="19"/>
      <c r="D2" s="19"/>
    </row>
    <row r="3" spans="1:4" s="80" customFormat="1" ht="12.75">
      <c r="A3" s="88" t="s">
        <v>20</v>
      </c>
      <c r="B3" s="89"/>
      <c r="C3" s="90">
        <v>15.9152</v>
      </c>
      <c r="D3" s="91" t="s">
        <v>0</v>
      </c>
    </row>
    <row r="4" spans="1:4" s="80" customFormat="1" ht="12.75">
      <c r="A4" s="88" t="s">
        <v>21</v>
      </c>
      <c r="B4" s="89"/>
      <c r="C4" s="90">
        <v>13.368400000000003</v>
      </c>
      <c r="D4" s="91" t="s">
        <v>0</v>
      </c>
    </row>
    <row r="5" spans="1:4" s="80" customFormat="1" ht="12.75">
      <c r="A5" s="88" t="s">
        <v>19</v>
      </c>
      <c r="B5" s="89"/>
      <c r="C5" s="90">
        <v>2.5467999999999975</v>
      </c>
      <c r="D5" s="91" t="s">
        <v>0</v>
      </c>
    </row>
    <row r="6" spans="1:4" s="80" customFormat="1" ht="12.75">
      <c r="A6" s="92" t="s">
        <v>13</v>
      </c>
      <c r="B6" s="92"/>
      <c r="C6" s="93">
        <v>238</v>
      </c>
      <c r="D6" s="94"/>
    </row>
    <row r="7" spans="1:4" s="80" customFormat="1" ht="12.75">
      <c r="A7" s="92" t="s">
        <v>15</v>
      </c>
      <c r="B7" s="92"/>
      <c r="C7" s="93" t="s">
        <v>7</v>
      </c>
      <c r="D7" s="94"/>
    </row>
    <row r="8" spans="1:4" s="80" customFormat="1" ht="12.75">
      <c r="A8" s="92" t="s">
        <v>16</v>
      </c>
      <c r="B8" s="92"/>
      <c r="C8" s="93">
        <v>238</v>
      </c>
      <c r="D8" s="94" t="s">
        <v>23</v>
      </c>
    </row>
    <row r="9" spans="1:4" s="80" customFormat="1" ht="12.75">
      <c r="A9" s="95" t="s">
        <v>5</v>
      </c>
      <c r="B9" s="96"/>
      <c r="C9" s="97">
        <f>C10/12</f>
        <v>5315.500000000001</v>
      </c>
      <c r="D9" s="94" t="s">
        <v>22</v>
      </c>
    </row>
    <row r="10" spans="1:4" s="80" customFormat="1" ht="12.75">
      <c r="A10" s="88" t="s">
        <v>6</v>
      </c>
      <c r="B10" s="89"/>
      <c r="C10" s="97">
        <f>(D31+D32)*C8</f>
        <v>63786.00000000001</v>
      </c>
      <c r="D10" s="91" t="s">
        <v>22</v>
      </c>
    </row>
    <row r="11" spans="1:4" ht="11.25" customHeight="1" thickBot="1">
      <c r="A11" s="1"/>
      <c r="B11" s="2"/>
      <c r="C11" s="4"/>
      <c r="D11" s="2"/>
    </row>
    <row r="12" spans="1:4" ht="15">
      <c r="A12" s="32" t="s">
        <v>28</v>
      </c>
      <c r="B12" s="33"/>
      <c r="C12" s="59" t="s">
        <v>1</v>
      </c>
      <c r="D12" s="60" t="s">
        <v>2</v>
      </c>
    </row>
    <row r="13" spans="1:4" ht="15">
      <c r="A13" s="34" t="s">
        <v>8</v>
      </c>
      <c r="B13" s="5"/>
      <c r="C13" s="6">
        <v>1200</v>
      </c>
      <c r="D13" s="35">
        <f>C13*12</f>
        <v>14400</v>
      </c>
    </row>
    <row r="14" spans="1:4" ht="15">
      <c r="A14" s="36" t="s">
        <v>9</v>
      </c>
      <c r="B14" s="7"/>
      <c r="C14" s="6">
        <v>800</v>
      </c>
      <c r="D14" s="35">
        <f>C14*12</f>
        <v>9600</v>
      </c>
    </row>
    <row r="15" spans="1:4" ht="15">
      <c r="A15" s="37" t="s">
        <v>3</v>
      </c>
      <c r="B15" s="8"/>
      <c r="C15" s="9">
        <v>200</v>
      </c>
      <c r="D15" s="35">
        <f>C15*12</f>
        <v>2400</v>
      </c>
    </row>
    <row r="16" spans="1:4" ht="15.75" thickBot="1">
      <c r="A16" s="38" t="s">
        <v>4</v>
      </c>
      <c r="B16" s="10"/>
      <c r="C16" s="11">
        <v>300</v>
      </c>
      <c r="D16" s="39">
        <f>C16*12</f>
        <v>3600</v>
      </c>
    </row>
    <row r="17" spans="1:4" ht="18.75" thickBot="1">
      <c r="A17" s="55" t="s">
        <v>27</v>
      </c>
      <c r="B17" s="56"/>
      <c r="C17" s="57">
        <f>SUM(C13:C16)</f>
        <v>2500</v>
      </c>
      <c r="D17" s="58">
        <f>SUM(D13:D16)</f>
        <v>30000</v>
      </c>
    </row>
    <row r="18" spans="1:4" ht="12" customHeight="1" thickBot="1">
      <c r="A18" s="40"/>
      <c r="B18" s="41"/>
      <c r="C18" s="61"/>
      <c r="D18" s="62"/>
    </row>
    <row r="19" spans="1:4" ht="15">
      <c r="A19" s="43" t="s">
        <v>25</v>
      </c>
      <c r="B19" s="44"/>
      <c r="C19" s="63" t="s">
        <v>1</v>
      </c>
      <c r="D19" s="64" t="s">
        <v>2</v>
      </c>
    </row>
    <row r="20" spans="1:4" ht="15">
      <c r="A20" s="45" t="s">
        <v>10</v>
      </c>
      <c r="B20" s="29"/>
      <c r="C20" s="6">
        <v>210</v>
      </c>
      <c r="D20" s="35">
        <f>C20*12</f>
        <v>2520</v>
      </c>
    </row>
    <row r="21" spans="1:4" ht="15">
      <c r="A21" s="105" t="s">
        <v>54</v>
      </c>
      <c r="B21" s="106"/>
      <c r="C21" s="6"/>
      <c r="D21" s="35">
        <v>550</v>
      </c>
    </row>
    <row r="22" spans="1:4" ht="15">
      <c r="A22" s="46" t="s">
        <v>24</v>
      </c>
      <c r="B22" s="12"/>
      <c r="C22" s="6"/>
      <c r="D22" s="35">
        <v>596</v>
      </c>
    </row>
    <row r="23" spans="1:4" ht="15">
      <c r="A23" s="45" t="s">
        <v>51</v>
      </c>
      <c r="B23" s="29"/>
      <c r="C23" s="6"/>
      <c r="D23" s="35">
        <v>620</v>
      </c>
    </row>
    <row r="24" spans="1:4" ht="15">
      <c r="A24" s="47" t="s">
        <v>11</v>
      </c>
      <c r="B24" s="13"/>
      <c r="C24" s="6">
        <v>100</v>
      </c>
      <c r="D24" s="35">
        <f>C24*12</f>
        <v>1200</v>
      </c>
    </row>
    <row r="25" spans="1:4" ht="15">
      <c r="A25" s="47" t="s">
        <v>52</v>
      </c>
      <c r="B25" s="13"/>
      <c r="C25" s="6">
        <v>100</v>
      </c>
      <c r="D25" s="35">
        <f>C25*12</f>
        <v>1200</v>
      </c>
    </row>
    <row r="26" spans="1:4" ht="15">
      <c r="A26" s="47" t="s">
        <v>12</v>
      </c>
      <c r="B26" s="13"/>
      <c r="C26" s="6">
        <v>200</v>
      </c>
      <c r="D26" s="35">
        <f>C26*12</f>
        <v>2400</v>
      </c>
    </row>
    <row r="27" spans="1:4" ht="15.75" thickBot="1">
      <c r="A27" s="48" t="s">
        <v>53</v>
      </c>
      <c r="B27" s="20"/>
      <c r="C27" s="11">
        <v>75</v>
      </c>
      <c r="D27" s="49">
        <f>C27*12</f>
        <v>900</v>
      </c>
    </row>
    <row r="28" spans="1:4" ht="18.75" thickBot="1">
      <c r="A28" s="51" t="s">
        <v>26</v>
      </c>
      <c r="B28" s="52"/>
      <c r="C28" s="53"/>
      <c r="D28" s="54">
        <f>SUM(D20:D27)</f>
        <v>9986</v>
      </c>
    </row>
    <row r="29" spans="1:4" ht="15">
      <c r="A29" s="50" t="s">
        <v>31</v>
      </c>
      <c r="B29" s="50"/>
      <c r="C29" s="68"/>
      <c r="D29" s="14">
        <f>D17+D28</f>
        <v>39986</v>
      </c>
    </row>
    <row r="30" spans="1:4" ht="12" customHeight="1">
      <c r="A30" s="67"/>
      <c r="B30" s="67"/>
      <c r="C30" s="42"/>
      <c r="D30" s="14"/>
    </row>
    <row r="31" spans="1:4" ht="15">
      <c r="A31" s="28" t="s">
        <v>30</v>
      </c>
      <c r="B31" s="28"/>
      <c r="C31" s="75">
        <f>D31/12</f>
        <v>14.000700280112044</v>
      </c>
      <c r="D31" s="21">
        <f>D29/238</f>
        <v>168.00840336134453</v>
      </c>
    </row>
    <row r="32" spans="1:4" ht="47.25" customHeight="1">
      <c r="A32" s="65" t="s">
        <v>56</v>
      </c>
      <c r="B32" s="65"/>
      <c r="C32" s="16"/>
      <c r="D32" s="108">
        <v>100</v>
      </c>
    </row>
    <row r="33" spans="1:4" ht="10.5" customHeight="1">
      <c r="A33" s="15"/>
      <c r="B33" s="15"/>
      <c r="C33" s="16"/>
      <c r="D33" s="17"/>
    </row>
    <row r="34" spans="1:4" ht="15">
      <c r="A34" s="28" t="s">
        <v>35</v>
      </c>
      <c r="B34" s="31"/>
      <c r="C34" s="4"/>
      <c r="D34" s="18"/>
    </row>
    <row r="35" spans="1:4" ht="12.75" customHeight="1">
      <c r="A35" s="98" t="s">
        <v>32</v>
      </c>
      <c r="B35" s="99"/>
      <c r="C35" s="24" t="s">
        <v>14</v>
      </c>
      <c r="D35" s="25" t="s">
        <v>17</v>
      </c>
    </row>
    <row r="36" spans="1:4" ht="15" customHeight="1">
      <c r="A36" s="30" t="s">
        <v>48</v>
      </c>
      <c r="B36" s="30"/>
      <c r="C36" s="22">
        <v>0</v>
      </c>
      <c r="D36" s="23">
        <f>C36*238</f>
        <v>0</v>
      </c>
    </row>
    <row r="37" spans="1:4" ht="15" customHeight="1">
      <c r="A37" s="30" t="s">
        <v>46</v>
      </c>
      <c r="B37" s="30"/>
      <c r="C37" s="22">
        <v>50</v>
      </c>
      <c r="D37" s="23">
        <f>C37*238</f>
        <v>11900</v>
      </c>
    </row>
    <row r="38" spans="1:4" ht="15" customHeight="1">
      <c r="A38" s="69" t="s">
        <v>50</v>
      </c>
      <c r="B38" s="70"/>
      <c r="C38" s="22">
        <v>0</v>
      </c>
      <c r="D38" s="23">
        <v>0</v>
      </c>
    </row>
    <row r="39" spans="1:4" ht="12.75" customHeight="1">
      <c r="A39" s="100" t="s">
        <v>33</v>
      </c>
      <c r="B39" s="101"/>
      <c r="C39" s="26"/>
      <c r="D39" s="27" t="s">
        <v>18</v>
      </c>
    </row>
    <row r="40" spans="1:4" ht="15" customHeight="1">
      <c r="A40" s="30" t="s">
        <v>49</v>
      </c>
      <c r="B40" s="30"/>
      <c r="C40" s="22">
        <v>0</v>
      </c>
      <c r="D40" s="23">
        <f>C40*1340</f>
        <v>0</v>
      </c>
    </row>
    <row r="41" spans="1:4" ht="28.5" customHeight="1">
      <c r="A41" s="71" t="s">
        <v>34</v>
      </c>
      <c r="B41" s="72"/>
      <c r="C41" s="73">
        <v>100</v>
      </c>
      <c r="D41" s="74">
        <f>C41*1340</f>
        <v>134000</v>
      </c>
    </row>
    <row r="42" spans="1:4" ht="15">
      <c r="A42" s="76" t="s">
        <v>36</v>
      </c>
      <c r="B42" s="76"/>
      <c r="C42" s="77"/>
      <c r="D42" s="78">
        <f>SUM(D36:D41)</f>
        <v>145900</v>
      </c>
    </row>
    <row r="43" spans="1:4" ht="9" customHeight="1">
      <c r="A43" s="81"/>
      <c r="B43" s="81"/>
      <c r="C43" s="77"/>
      <c r="D43" s="78"/>
    </row>
    <row r="44" spans="1:2" ht="14.25" customHeight="1">
      <c r="A44" s="83" t="s">
        <v>41</v>
      </c>
      <c r="B44" s="83"/>
    </row>
    <row r="45" spans="1:4" ht="14.25" customHeight="1">
      <c r="A45" s="82" t="s">
        <v>37</v>
      </c>
      <c r="B45" s="82"/>
      <c r="C45" s="19" t="s">
        <v>38</v>
      </c>
      <c r="D45" s="87">
        <f>14*8400</f>
        <v>117600</v>
      </c>
    </row>
    <row r="46" spans="1:4" ht="14.25" customHeight="1">
      <c r="A46" s="82" t="s">
        <v>40</v>
      </c>
      <c r="B46" s="82"/>
      <c r="C46" s="19" t="s">
        <v>39</v>
      </c>
      <c r="D46" s="87">
        <f>47000+45000</f>
        <v>92000</v>
      </c>
    </row>
    <row r="47" spans="1:4" ht="14.25" customHeight="1">
      <c r="A47" s="104" t="s">
        <v>44</v>
      </c>
      <c r="B47" s="104"/>
      <c r="C47" s="19"/>
      <c r="D47" s="85">
        <f>D45-D46</f>
        <v>25600</v>
      </c>
    </row>
    <row r="48" spans="1:4" ht="11.25" customHeight="1">
      <c r="A48" s="19"/>
      <c r="B48" s="19"/>
      <c r="C48" s="19"/>
      <c r="D48" s="78"/>
    </row>
    <row r="49" spans="1:4" ht="15">
      <c r="A49" s="82" t="s">
        <v>42</v>
      </c>
      <c r="B49" s="82"/>
      <c r="C49" s="82"/>
      <c r="D49" s="79">
        <f>C10+D42+D45</f>
        <v>327286</v>
      </c>
    </row>
    <row r="50" spans="1:4" ht="15">
      <c r="A50" s="82" t="s">
        <v>43</v>
      </c>
      <c r="B50" s="82"/>
      <c r="D50" s="79">
        <f>D29+D42+D46</f>
        <v>277886</v>
      </c>
    </row>
    <row r="51" spans="1:4" ht="15">
      <c r="A51" s="82" t="s">
        <v>47</v>
      </c>
      <c r="B51" s="82"/>
      <c r="C51" s="107" t="s">
        <v>45</v>
      </c>
      <c r="D51" s="79">
        <f>D49-D50</f>
        <v>49400</v>
      </c>
    </row>
    <row r="52" spans="1:4" ht="10.5" customHeight="1">
      <c r="A52" s="84"/>
      <c r="B52" s="84"/>
      <c r="C52" s="86"/>
      <c r="D52" s="79"/>
    </row>
    <row r="53" spans="1:4" s="80" customFormat="1" ht="12.75">
      <c r="A53" s="103" t="s">
        <v>55</v>
      </c>
      <c r="B53" s="103"/>
      <c r="C53" s="103"/>
      <c r="D53" s="102">
        <v>41200</v>
      </c>
    </row>
    <row r="54" ht="7.5" customHeight="1"/>
    <row r="55" s="80" customFormat="1" ht="12.75"/>
    <row r="56" s="80" customFormat="1" ht="12.75"/>
  </sheetData>
  <mergeCells count="30">
    <mergeCell ref="A53:C53"/>
    <mergeCell ref="A46:B46"/>
    <mergeCell ref="A49:C49"/>
    <mergeCell ref="A51:B51"/>
    <mergeCell ref="A50:B50"/>
    <mergeCell ref="A1:D1"/>
    <mergeCell ref="A42:B42"/>
    <mergeCell ref="A44:B44"/>
    <mergeCell ref="A45:B45"/>
    <mergeCell ref="A38:B38"/>
    <mergeCell ref="A41:B41"/>
    <mergeCell ref="A40:B40"/>
    <mergeCell ref="A39:B39"/>
    <mergeCell ref="A19:B19"/>
    <mergeCell ref="A29:B29"/>
    <mergeCell ref="A28:B28"/>
    <mergeCell ref="A37:B37"/>
    <mergeCell ref="A6:B6"/>
    <mergeCell ref="A36:B36"/>
    <mergeCell ref="A34:B34"/>
    <mergeCell ref="A7:B7"/>
    <mergeCell ref="A32:B32"/>
    <mergeCell ref="A17:B17"/>
    <mergeCell ref="A20:B20"/>
    <mergeCell ref="A21:B21"/>
    <mergeCell ref="A12:B12"/>
    <mergeCell ref="A8:B8"/>
    <mergeCell ref="A31:B31"/>
    <mergeCell ref="A35:B35"/>
    <mergeCell ref="A23:B2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2012-10-18T08:55:09Z</cp:lastPrinted>
  <dcterms:created xsi:type="dcterms:W3CDTF">2012-10-04T18:00:52Z</dcterms:created>
  <dcterms:modified xsi:type="dcterms:W3CDTF">2012-10-18T08:57:01Z</dcterms:modified>
  <cp:category/>
  <cp:version/>
  <cp:contentType/>
  <cp:contentStatus/>
</cp:coreProperties>
</file>